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8\"/>
    </mc:Choice>
  </mc:AlternateContent>
  <xr:revisionPtr revIDLastSave="0" documentId="13_ncr:1_{4C671D6A-FBAE-4E16-B10C-83307780624C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<sst xmlns="http://schemas.openxmlformats.org/spreadsheetml/2006/main" count="304" uniqueCount="160">
  <si>
    <t>СВОДКА ЗАТРАТ</t>
  </si>
  <si>
    <t>P_0278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</si>
  <si>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</si>
  <si>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</si>
  <si>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</si>
  <si>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</si>
  <si>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</si>
  <si>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</si>
  <si>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</si>
  <si>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</si>
  <si>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</si>
  <si>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</si>
  <si>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</si>
  <si>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</si>
  <si>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</si>
  <si>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</si>
  <si>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</si>
  <si>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</si>
  <si>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</si>
  <si>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</si>
  <si>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</si>
  <si>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</si>
  <si>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</si>
  <si>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</si>
  <si>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</si>
  <si>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</si>
  <si>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</si>
  <si>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</si>
  <si>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</si>
  <si>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</si>
  <si>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</si>
  <si>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</si>
  <si>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</si>
  <si>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</si>
  <si>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</si>
  <si>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</si>
  <si>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</si>
  <si>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</si>
  <si>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</si>
  <si>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</si>
  <si>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</si>
  <si>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</si>
  <si>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</si>
  <si>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</si>
  <si>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</si>
  <si>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</si>
  <si>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</si>
  <si>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</si>
  <si>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</si>
  <si>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</si>
  <si>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</si>
  <si>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</si>
  <si>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</si>
  <si>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</si>
  <si>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</si>
  <si>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</si>
  <si>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</si>
  <si>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</si>
  <si>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</si>
  <si>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</si>
  <si>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</si>
  <si>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</si>
  <si>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</si>
  <si>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</si>
  <si>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</si>
  <si>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</si>
  <si>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</si>
  <si>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</si>
  <si>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</si>
  <si>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</si>
  <si>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</si>
  <si>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</si>
  <si>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</si>
  <si>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</si>
  <si>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</si>
  <si>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</si>
  <si>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</si>
  <si>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</si>
  <si>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</si>
  <si>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</si>
  <si>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</si>
  <si>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</si>
  <si>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</si>
  <si>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</si>
  <si>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</si>
  <si>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</si>
  <si>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</si>
  <si>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</si>
  <si>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</si>
  <si>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</si>
  <si>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</si>
  <si>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</si>
  <si>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</si>
  <si>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</si>
  <si>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</si>
  <si>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</si>
  <si>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</si>
  <si>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</si>
  <si>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</si>
  <si>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</si>
  <si>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</si>
  <si>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</si>
  <si>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</si>
  <si>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</si>
  <si>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</si>
  <si>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</si>
  <si>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</si>
  <si>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</si>
  <si>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</si>
  <si>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</si>
  <si>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</si>
  <si>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</si>
  <si>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</si>
  <si>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</si>
  <si>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</si>
  <si>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</si>
  <si>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</si>
  <si>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</si>
  <si>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</si>
  <si>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</si>
  <si>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</si>
  <si>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</si>
  <si>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</si>
  <si>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</si>
  <si>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</si>
  <si>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</si>
  <si>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</si>
  <si>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</si>
  <si>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</si>
  <si>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</si>
  <si>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</si>
  <si>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</si>
  <si>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</si>
  <si>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</si>
  <si>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</si>
  <si>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</si>
  <si>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</si>
  <si>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</si>
  <si>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</si>
  <si>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</si>
  <si>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</si>
  <si>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</si>
  <si>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</si>
  <si>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</si>
  <si>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</si>
  <si>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</si>
  <si>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</si>
  <si>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шт</t>
  </si>
  <si>
    <t>Стойка ж/б СВ95-3</t>
  </si>
  <si>
    <t>Стойка ж/б СНЦс-5,1-11,5</t>
  </si>
  <si>
    <t>Провод самонесущий изолированный СИП-2 3х70+1х70-0,6/1</t>
  </si>
  <si>
    <t>ФСБЦ-21.2.01.01-0034</t>
  </si>
  <si>
    <t>Однофазный Split-счётчик электроэнергии, класс точности 1,непосредственного включения U=220В, 5(80)А, с кронштейном AD11S.M1.1-FL-R (1-3-1)</t>
  </si>
  <si>
    <t>Реконструкция ВЛ-0,4кВ от тп-33 в сторону гаражей г.о. Отрадный Самарская область (протяженностью 0,09км)</t>
  </si>
  <si>
    <t>Реконструкция ВЛ-0,4кВ от тп-33 в сторону гаражей г.о. Отрадный Самарская область (протяженностью 0,09км)</t>
  </si>
  <si>
    <t>Реконструкция ВЛ-0,4кВ от тп-33 в сторону гаражей г.о. Отрадный Самарская область (протяженностью 0,09км)</t>
  </si>
  <si>
    <t>Реконструкция ВЛ-0,4кВ от тп-33 в сторону гаражей г.о. Отрадный Самарская область (протяженностью 0,09км)</t>
  </si>
  <si>
    <t>Реконструкция ВЛ-0,4кВ от тп-33 в сторону гаражей г.о. Отрадный Самарская область (протяженностью 0,09км)</t>
  </si>
  <si>
    <t>Реконструкция ВЛ-0,4кВ от тп-33 в сторону гаражей г.о. Отрадный Самарская область (протяженностью 0,09км)</t>
  </si>
  <si>
    <t>Реконструкция ВЛ-0,4кВ от тп-33 в сторону гаражей г.о. Отрадный Самарская область (протяженностью 0,09км)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</si>
</sst>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9"/>
    </xf>
    <xf numFmtId="182" fontId="13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88671875" customWidth="1"/>
    <col min="9" max="9" width="14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416.26849665455597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(ССР!G70)*1.2</f>
        <v>51.9747239843676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468.24322063892402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78.040540638924099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4">
        <f>ROUND(C38*I35,5)</f>
        <v>518.12726999999995</v>
      </c>
      <c r="D40" s="57"/>
      <c r="E40" s="66">
        <f>D40-C40</f>
        <v>-518.12726999999995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518.12726999999995</v>
      </c>
      <c r="D42" s="57"/>
      <c r="E42" s="66">
        <f>D42-C42</f>
        <v>-518.12726999999995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316.95453154798997</v>
      </c>
      <c r="E25" s="41">
        <v>4.8222378486646997</v>
      </c>
      <c r="F25" s="41">
        <v>0</v>
      </c>
      <c r="G25" s="41">
        <v>0</v>
      </c>
      <c r="H25" s="41">
        <v>321.77676939665997</v>
      </c>
    </row>
    <row r="26" spans="1:8">
      <c r="A26" s="2">
        <v>2</v>
      </c>
      <c r="B26" s="2" t="s">
        <v>41</v>
      </c>
      <c r="C26" s="42" t="s">
        <v>42</v>
      </c>
      <c r="D26" s="41">
        <v>7.7999999999992997E-3</v>
      </c>
      <c r="E26" s="41">
        <v>0</v>
      </c>
      <c r="F26" s="41">
        <v>0</v>
      </c>
      <c r="G26" s="41">
        <v>0</v>
      </c>
      <c r="H26" s="41">
        <v>7.7999999999992997E-3</v>
      </c>
    </row>
    <row r="27" spans="1:8">
      <c r="A27" s="2"/>
      <c r="B27" s="33"/>
      <c r="C27" s="33" t="s">
        <v>43</v>
      </c>
      <c r="D27" s="41">
        <v>316.96233154799</v>
      </c>
      <c r="E27" s="41">
        <v>4.8222378486646997</v>
      </c>
      <c r="F27" s="41">
        <v>0</v>
      </c>
      <c r="G27" s="41">
        <v>0</v>
      </c>
      <c r="H27" s="41">
        <v>321.78456939666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316.96233154799</v>
      </c>
      <c r="E43" s="41">
        <v>4.8222378486646997</v>
      </c>
      <c r="F43" s="41">
        <v>0</v>
      </c>
      <c r="G43" s="41">
        <v>0</v>
      </c>
      <c r="H43" s="41">
        <v>321.78456939666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6.3390906309599</v>
      </c>
      <c r="E45" s="41">
        <v>9.6444756973291995E-2</v>
      </c>
      <c r="F45" s="41">
        <v>0</v>
      </c>
      <c r="G45" s="41">
        <v>0</v>
      </c>
      <c r="H45" s="41">
        <v>6.4355353879332</v>
      </c>
    </row>
    <row r="46" spans="1:8" ht="31.2">
      <c r="A46" s="2">
        <v>4</v>
      </c>
      <c r="B46" s="2" t="s">
        <v>58</v>
      </c>
      <c r="C46" s="42" t="s">
        <v>59</v>
      </c>
      <c r="D46" s="41">
        <v>1.5599999999997999E-4</v>
      </c>
      <c r="E46" s="41">
        <v>0</v>
      </c>
      <c r="F46" s="41">
        <v>0</v>
      </c>
      <c r="G46" s="41">
        <v>0</v>
      </c>
      <c r="H46" s="41">
        <v>1.5599999999997999E-4</v>
      </c>
    </row>
    <row r="47" spans="1:8">
      <c r="A47" s="2"/>
      <c r="B47" s="33"/>
      <c r="C47" s="33" t="s">
        <v>60</v>
      </c>
      <c r="D47" s="41">
        <v>6.3392466309598996</v>
      </c>
      <c r="E47" s="41">
        <v>9.6444756973291995E-2</v>
      </c>
      <c r="F47" s="41">
        <v>0</v>
      </c>
      <c r="G47" s="41">
        <v>0</v>
      </c>
      <c r="H47" s="41">
        <v>6.4356913879331996</v>
      </c>
    </row>
    <row r="48" spans="1:8">
      <c r="A48" s="2"/>
      <c r="B48" s="33"/>
      <c r="C48" s="33" t="s">
        <v>61</v>
      </c>
      <c r="D48" s="41">
        <v>323.30157817895002</v>
      </c>
      <c r="E48" s="41">
        <v>4.9186826056379997</v>
      </c>
      <c r="F48" s="41">
        <v>0</v>
      </c>
      <c r="G48" s="41">
        <v>0</v>
      </c>
      <c r="H48" s="41">
        <v>328.22026078458998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40</v>
      </c>
      <c r="D50" s="41">
        <v>0</v>
      </c>
      <c r="E50" s="41">
        <v>0</v>
      </c>
      <c r="F50" s="41">
        <v>0</v>
      </c>
      <c r="G50" s="41">
        <v>3.6009619568927</v>
      </c>
      <c r="H50" s="41">
        <v>3.6009619568927</v>
      </c>
    </row>
    <row r="51" spans="1:8" ht="31.2">
      <c r="A51" s="2">
        <v>6</v>
      </c>
      <c r="B51" s="2" t="s">
        <v>64</v>
      </c>
      <c r="C51" s="48" t="s">
        <v>65</v>
      </c>
      <c r="D51" s="41">
        <v>8.4379635388707008</v>
      </c>
      <c r="E51" s="41">
        <v>0.12837761600715</v>
      </c>
      <c r="F51" s="41">
        <v>0</v>
      </c>
      <c r="G51" s="41">
        <v>0</v>
      </c>
      <c r="H51" s="41">
        <v>8.5663411548778008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7.1222070138257001</v>
      </c>
      <c r="H52" s="41">
        <v>7.1222070138257001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6.0205158268638002</v>
      </c>
      <c r="H53" s="41">
        <v>6.0205158268638002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2.6284991314991002</v>
      </c>
      <c r="H54" s="41">
        <v>2.6284991314991002</v>
      </c>
    </row>
    <row r="55" spans="1:8" ht="31.2">
      <c r="A55" s="2">
        <v>10</v>
      </c>
      <c r="B55" s="2" t="s">
        <v>70</v>
      </c>
      <c r="C55" s="48" t="s">
        <v>71</v>
      </c>
      <c r="D55" s="41">
        <v>2.0765159999999001E-4</v>
      </c>
      <c r="E55" s="41">
        <v>0</v>
      </c>
      <c r="F55" s="41">
        <v>0</v>
      </c>
      <c r="G55" s="41">
        <v>0</v>
      </c>
      <c r="H55" s="41">
        <v>2.0765159999999001E-4</v>
      </c>
    </row>
    <row r="56" spans="1:8">
      <c r="A56" s="2"/>
      <c r="B56" s="33"/>
      <c r="C56" s="33" t="s">
        <v>72</v>
      </c>
      <c r="D56" s="41">
        <v>8.4381711904706993</v>
      </c>
      <c r="E56" s="41">
        <v>0.12837761600715</v>
      </c>
      <c r="F56" s="41">
        <v>0</v>
      </c>
      <c r="G56" s="41">
        <v>19.372183929081</v>
      </c>
      <c r="H56" s="41">
        <v>27.938732735559</v>
      </c>
    </row>
    <row r="57" spans="1:8">
      <c r="A57" s="2"/>
      <c r="B57" s="33"/>
      <c r="C57" s="33" t="s">
        <v>73</v>
      </c>
      <c r="D57" s="41">
        <v>331.73974936942</v>
      </c>
      <c r="E57" s="41">
        <v>5.0470602216450997</v>
      </c>
      <c r="F57" s="41">
        <v>0</v>
      </c>
      <c r="G57" s="41">
        <v>19.372183929081</v>
      </c>
      <c r="H57" s="41">
        <v>356.15899352014998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331.73974936942</v>
      </c>
      <c r="E61" s="41">
        <v>5.0470602216450997</v>
      </c>
      <c r="F61" s="41">
        <v>0</v>
      </c>
      <c r="G61" s="41">
        <v>19.372183929081</v>
      </c>
      <c r="H61" s="41">
        <v>356.15899352014998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22.675972956361999</v>
      </c>
      <c r="H63" s="41">
        <v>22.675972956361999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2.590674725127E-3</v>
      </c>
      <c r="H64" s="41">
        <v>2.590674725127E-3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22.678563631086998</v>
      </c>
      <c r="H65" s="41">
        <v>22.678563631086998</v>
      </c>
    </row>
    <row r="66" spans="1:8">
      <c r="A66" s="2"/>
      <c r="B66" s="33"/>
      <c r="C66" s="33" t="s">
        <v>83</v>
      </c>
      <c r="D66" s="41">
        <v>331.73974936942</v>
      </c>
      <c r="E66" s="41">
        <v>5.0470602216450997</v>
      </c>
      <c r="F66" s="41">
        <v>0</v>
      </c>
      <c r="G66" s="41">
        <v>42.050747560167999</v>
      </c>
      <c r="H66" s="41">
        <v>378.83755715123999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9.9521924810825997</v>
      </c>
      <c r="E68" s="41">
        <f>E66*3%</f>
        <v>0.151411806649353</v>
      </c>
      <c r="F68" s="41">
        <f>F66*3%</f>
        <v>0</v>
      </c>
      <c r="G68" s="41">
        <f>G66*3%</f>
        <v>1.26152242680504</v>
      </c>
      <c r="H68" s="41">
        <f>SUM(D68:G68)</f>
        <v>11.365126714537</v>
      </c>
    </row>
    <row r="69" spans="1:8">
      <c r="A69" s="2"/>
      <c r="B69" s="33"/>
      <c r="C69" s="33" t="s">
        <v>87</v>
      </c>
      <c r="D69" s="41">
        <f>D68</f>
        <v>9.9521924810825997</v>
      </c>
      <c r="E69" s="41">
        <f>E68</f>
        <v>0.151411806649353</v>
      </c>
      <c r="F69" s="41">
        <f>F68</f>
        <v>0</v>
      </c>
      <c r="G69" s="41">
        <f>G68</f>
        <v>1.26152242680504</v>
      </c>
      <c r="H69" s="41">
        <f>SUM(D69:G69)</f>
        <v>11.365126714537</v>
      </c>
    </row>
    <row r="70" spans="1:8">
      <c r="A70" s="2"/>
      <c r="B70" s="33"/>
      <c r="C70" s="33" t="s">
        <v>88</v>
      </c>
      <c r="D70" s="41">
        <f>D69+D66</f>
        <v>341.69194185050299</v>
      </c>
      <c r="E70" s="41">
        <f>E69+E66</f>
        <v>5.1984720282944501</v>
      </c>
      <c r="F70" s="41">
        <f>F69+F66</f>
        <v>0</v>
      </c>
      <c r="G70" s="41">
        <f>G69+G66</f>
        <v>43.312269986973</v>
      </c>
      <c r="H70" s="41">
        <f>SUM(D70:G70)</f>
        <v>390.20268386576998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68.338388370100503</v>
      </c>
      <c r="E72" s="41">
        <f>E70*20%</f>
        <v>1.0396944056588899</v>
      </c>
      <c r="F72" s="41">
        <f>F70*20%</f>
        <v>0</v>
      </c>
      <c r="G72" s="41">
        <f>G70*20%</f>
        <v>8.6624539973946106</v>
      </c>
      <c r="H72" s="41">
        <f>SUM(D72:G72)</f>
        <v>78.040536773154003</v>
      </c>
    </row>
    <row r="73" spans="1:8">
      <c r="A73" s="2"/>
      <c r="B73" s="33"/>
      <c r="C73" s="33" t="s">
        <v>92</v>
      </c>
      <c r="D73" s="41">
        <f>D72</f>
        <v>68.338388370100503</v>
      </c>
      <c r="E73" s="41">
        <f>E72</f>
        <v>1.0396944056588899</v>
      </c>
      <c r="F73" s="41">
        <f>F72</f>
        <v>0</v>
      </c>
      <c r="G73" s="41">
        <f>G72</f>
        <v>8.6624539973946106</v>
      </c>
      <c r="H73" s="41">
        <f>SUM(D73:G73)</f>
        <v>78.040536773154003</v>
      </c>
    </row>
    <row r="74" spans="1:8">
      <c r="A74" s="2"/>
      <c r="B74" s="33"/>
      <c r="C74" s="33" t="s">
        <v>93</v>
      </c>
      <c r="D74" s="41">
        <f>D73+D70</f>
        <v>410.03033022060299</v>
      </c>
      <c r="E74" s="41">
        <f>E73+E70</f>
        <v>6.2381664339533396</v>
      </c>
      <c r="F74" s="41">
        <f>F73+F70</f>
        <v>0</v>
      </c>
      <c r="G74" s="41">
        <f>G73+G70</f>
        <v>51.9747239843676</v>
      </c>
      <c r="H74" s="41">
        <f>SUM(D74:G74)</f>
        <v>468.24322063892402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155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40</v>
      </c>
      <c r="D13" s="32">
        <v>316.95453154798997</v>
      </c>
      <c r="E13" s="32">
        <v>4.8222378486646997</v>
      </c>
      <c r="F13" s="32">
        <v>0</v>
      </c>
      <c r="G13" s="32">
        <v>0</v>
      </c>
      <c r="H13" s="32">
        <v>321.77676939665997</v>
      </c>
      <c r="J13" s="20"/>
    </row>
    <row r="14" spans="1:14">
      <c r="A14" s="2"/>
      <c r="B14" s="33"/>
      <c r="C14" s="33" t="s">
        <v>101</v>
      </c>
      <c r="D14" s="32">
        <v>316.95453154798997</v>
      </c>
      <c r="E14" s="32">
        <v>4.8222378486646997</v>
      </c>
      <c r="F14" s="32">
        <v>0</v>
      </c>
      <c r="G14" s="32">
        <v>0</v>
      </c>
      <c r="H14" s="32">
        <v>321.77676939665997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3.6009619568927</v>
      </c>
      <c r="H13" s="32">
        <v>3.6009619568927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3.6009619568927</v>
      </c>
      <c r="H14" s="32">
        <v>3.6009619568927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22.675972956361999</v>
      </c>
      <c r="H13" s="32">
        <v>22.675972956361999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22.675972956361999</v>
      </c>
      <c r="H14" s="32">
        <v>22.675972956361999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7.7999999999992997E-3</v>
      </c>
      <c r="E13" s="32">
        <v>0</v>
      </c>
      <c r="F13" s="32">
        <v>0</v>
      </c>
      <c r="G13" s="32">
        <v>0</v>
      </c>
      <c r="H13" s="32">
        <v>7.7999999999992997E-3</v>
      </c>
      <c r="J13" s="20"/>
    </row>
    <row r="14" spans="1:14">
      <c r="A14" s="2"/>
      <c r="B14" s="33"/>
      <c r="C14" s="33" t="s">
        <v>101</v>
      </c>
      <c r="D14" s="32">
        <v>7.7999999999992997E-3</v>
      </c>
      <c r="E14" s="32">
        <v>0</v>
      </c>
      <c r="F14" s="32">
        <v>0</v>
      </c>
      <c r="G14" s="32">
        <v>0</v>
      </c>
      <c r="H14" s="32">
        <v>7.7999999999992997E-3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2.5913043478257998E-3</v>
      </c>
      <c r="H13" s="32">
        <v>2.5913043478257998E-3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2.5913043478257998E-3</v>
      </c>
      <c r="H14" s="32">
        <v>2.5913043478257998E-3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4"/>
  <sheetViews>
    <sheetView topLeftCell="A34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113</v>
      </c>
      <c r="B1" s="10" t="s">
        <v>114</v>
      </c>
      <c r="C1" s="10" t="s">
        <v>115</v>
      </c>
      <c r="D1" s="10" t="s">
        <v>116</v>
      </c>
      <c r="E1" s="10" t="s">
        <v>117</v>
      </c>
      <c r="F1" s="10" t="s">
        <v>118</v>
      </c>
      <c r="G1" s="10" t="s">
        <v>119</v>
      </c>
      <c r="H1" s="10" t="s">
        <v>120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98</v>
      </c>
      <c r="B3" s="94"/>
      <c r="C3" s="11"/>
      <c r="D3" s="12">
        <v>325.37773135355002</v>
      </c>
      <c r="E3" s="13"/>
      <c r="F3" s="13"/>
      <c r="G3" s="13"/>
      <c r="H3" s="14"/>
    </row>
    <row r="4" spans="1:8">
      <c r="A4" s="99" t="s">
        <v>121</v>
      </c>
      <c r="B4" s="15" t="s">
        <v>122</v>
      </c>
      <c r="C4" s="11"/>
      <c r="D4" s="12">
        <v>316.95453154798997</v>
      </c>
      <c r="E4" s="13"/>
      <c r="F4" s="13"/>
      <c r="G4" s="13"/>
      <c r="H4" s="14"/>
    </row>
    <row r="5" spans="1:8">
      <c r="A5" s="99"/>
      <c r="B5" s="15" t="s">
        <v>123</v>
      </c>
      <c r="C5" s="10"/>
      <c r="D5" s="12">
        <v>4.8222378486646997</v>
      </c>
      <c r="E5" s="13"/>
      <c r="F5" s="13"/>
      <c r="G5" s="13"/>
      <c r="H5" s="16"/>
    </row>
    <row r="6" spans="1:8">
      <c r="A6" s="100"/>
      <c r="B6" s="15" t="s">
        <v>124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125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321.77676939665997</v>
      </c>
      <c r="E8" s="13">
        <v>0.09</v>
      </c>
      <c r="F8" s="13" t="s">
        <v>126</v>
      </c>
      <c r="G8" s="17">
        <v>3575.2974377405999</v>
      </c>
      <c r="H8" s="16"/>
    </row>
    <row r="9" spans="1:8">
      <c r="A9" s="101">
        <v>1</v>
      </c>
      <c r="B9" s="15" t="s">
        <v>122</v>
      </c>
      <c r="C9" s="99"/>
      <c r="D9" s="17">
        <v>316.95453154798997</v>
      </c>
      <c r="E9" s="13"/>
      <c r="F9" s="13"/>
      <c r="G9" s="13"/>
      <c r="H9" s="100" t="s">
        <v>127</v>
      </c>
    </row>
    <row r="10" spans="1:8">
      <c r="A10" s="99"/>
      <c r="B10" s="15" t="s">
        <v>123</v>
      </c>
      <c r="C10" s="99"/>
      <c r="D10" s="17">
        <v>4.8222378486646997</v>
      </c>
      <c r="E10" s="13"/>
      <c r="F10" s="13"/>
      <c r="G10" s="13"/>
      <c r="H10" s="100"/>
    </row>
    <row r="11" spans="1:8">
      <c r="A11" s="99"/>
      <c r="B11" s="15" t="s">
        <v>124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125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128</v>
      </c>
      <c r="B13" s="15" t="s">
        <v>122</v>
      </c>
      <c r="C13" s="10"/>
      <c r="D13" s="12">
        <v>316.95453154798997</v>
      </c>
      <c r="E13" s="13"/>
      <c r="F13" s="13"/>
      <c r="G13" s="13"/>
      <c r="H13" s="16"/>
    </row>
    <row r="14" spans="1:8">
      <c r="A14" s="99"/>
      <c r="B14" s="15" t="s">
        <v>123</v>
      </c>
      <c r="C14" s="10"/>
      <c r="D14" s="12">
        <v>4.8222378486646997</v>
      </c>
      <c r="E14" s="13"/>
      <c r="F14" s="13"/>
      <c r="G14" s="13"/>
      <c r="H14" s="16"/>
    </row>
    <row r="15" spans="1:8">
      <c r="A15" s="99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125</v>
      </c>
      <c r="C16" s="10"/>
      <c r="D16" s="12">
        <v>3.6009619568927</v>
      </c>
      <c r="E16" s="13"/>
      <c r="F16" s="13"/>
      <c r="G16" s="13"/>
      <c r="H16" s="16"/>
    </row>
    <row r="17" spans="1:8">
      <c r="A17" s="95" t="s">
        <v>104</v>
      </c>
      <c r="B17" s="96"/>
      <c r="C17" s="99" t="s">
        <v>40</v>
      </c>
      <c r="D17" s="17">
        <v>3.6009619568927</v>
      </c>
      <c r="E17" s="13">
        <v>0.09</v>
      </c>
      <c r="F17" s="13" t="s">
        <v>126</v>
      </c>
      <c r="G17" s="17">
        <v>40.010688409918998</v>
      </c>
      <c r="H17" s="16"/>
    </row>
    <row r="18" spans="1:8">
      <c r="A18" s="101">
        <v>1</v>
      </c>
      <c r="B18" s="15" t="s">
        <v>122</v>
      </c>
      <c r="C18" s="99"/>
      <c r="D18" s="17">
        <v>0</v>
      </c>
      <c r="E18" s="13"/>
      <c r="F18" s="13"/>
      <c r="G18" s="13"/>
      <c r="H18" s="100" t="s">
        <v>127</v>
      </c>
    </row>
    <row r="19" spans="1:8">
      <c r="A19" s="99"/>
      <c r="B19" s="15" t="s">
        <v>123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125</v>
      </c>
      <c r="C21" s="99"/>
      <c r="D21" s="17">
        <v>3.6009619568927</v>
      </c>
      <c r="E21" s="13"/>
      <c r="F21" s="13"/>
      <c r="G21" s="13"/>
      <c r="H21" s="100"/>
    </row>
    <row r="22" spans="1:8" ht="24.6">
      <c r="A22" s="97" t="s">
        <v>106</v>
      </c>
      <c r="B22" s="94"/>
      <c r="C22" s="10"/>
      <c r="D22" s="12">
        <v>22.678564260710001</v>
      </c>
      <c r="E22" s="13"/>
      <c r="F22" s="13"/>
      <c r="G22" s="13"/>
      <c r="H22" s="16"/>
    </row>
    <row r="23" spans="1:8">
      <c r="A23" s="99" t="s">
        <v>129</v>
      </c>
      <c r="B23" s="15" t="s">
        <v>122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125</v>
      </c>
      <c r="C26" s="10"/>
      <c r="D26" s="12">
        <v>22.675972956361999</v>
      </c>
      <c r="E26" s="13"/>
      <c r="F26" s="13"/>
      <c r="G26" s="13"/>
      <c r="H26" s="16"/>
    </row>
    <row r="27" spans="1:8">
      <c r="A27" s="95" t="s">
        <v>106</v>
      </c>
      <c r="B27" s="96"/>
      <c r="C27" s="99" t="s">
        <v>40</v>
      </c>
      <c r="D27" s="17">
        <v>22.675972956361999</v>
      </c>
      <c r="E27" s="13">
        <v>0.09</v>
      </c>
      <c r="F27" s="13" t="s">
        <v>126</v>
      </c>
      <c r="G27" s="17">
        <v>251.95525507068999</v>
      </c>
      <c r="H27" s="16"/>
    </row>
    <row r="28" spans="1:8">
      <c r="A28" s="101">
        <v>1</v>
      </c>
      <c r="B28" s="15" t="s">
        <v>122</v>
      </c>
      <c r="C28" s="99"/>
      <c r="D28" s="17">
        <v>0</v>
      </c>
      <c r="E28" s="13"/>
      <c r="F28" s="13"/>
      <c r="G28" s="13"/>
      <c r="H28" s="100" t="s">
        <v>127</v>
      </c>
    </row>
    <row r="29" spans="1:8">
      <c r="A29" s="99"/>
      <c r="B29" s="15" t="s">
        <v>123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125</v>
      </c>
      <c r="C31" s="99"/>
      <c r="D31" s="17">
        <v>22.675972956361999</v>
      </c>
      <c r="E31" s="13"/>
      <c r="F31" s="13"/>
      <c r="G31" s="13"/>
      <c r="H31" s="100"/>
    </row>
    <row r="32" spans="1:8">
      <c r="A32" s="99" t="s">
        <v>130</v>
      </c>
      <c r="B32" s="15" t="s">
        <v>122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123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125</v>
      </c>
      <c r="C35" s="10"/>
      <c r="D35" s="12">
        <v>22.678564260710001</v>
      </c>
      <c r="E35" s="13"/>
      <c r="F35" s="13"/>
      <c r="G35" s="13"/>
      <c r="H35" s="16"/>
    </row>
    <row r="36" spans="1:8">
      <c r="A36" s="95" t="s">
        <v>106</v>
      </c>
      <c r="B36" s="96"/>
      <c r="C36" s="99" t="s">
        <v>131</v>
      </c>
      <c r="D36" s="17">
        <v>2.5913043478257998E-3</v>
      </c>
      <c r="E36" s="13">
        <v>1.9999999999999999E-7</v>
      </c>
      <c r="F36" s="13" t="s">
        <v>132</v>
      </c>
      <c r="G36" s="17">
        <v>12956.521739129001</v>
      </c>
      <c r="H36" s="16"/>
    </row>
    <row r="37" spans="1:8">
      <c r="A37" s="101">
        <v>1</v>
      </c>
      <c r="B37" s="15" t="s">
        <v>122</v>
      </c>
      <c r="C37" s="99"/>
      <c r="D37" s="17">
        <v>0</v>
      </c>
      <c r="E37" s="13"/>
      <c r="F37" s="13"/>
      <c r="G37" s="13"/>
      <c r="H37" s="100" t="s">
        <v>133</v>
      </c>
    </row>
    <row r="38" spans="1:8">
      <c r="A38" s="99"/>
      <c r="B38" s="15" t="s">
        <v>123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124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125</v>
      </c>
      <c r="C40" s="99"/>
      <c r="D40" s="17">
        <v>2.5913043478257998E-3</v>
      </c>
      <c r="E40" s="13"/>
      <c r="F40" s="13"/>
      <c r="G40" s="13"/>
      <c r="H40" s="100"/>
    </row>
    <row r="41" spans="1:8" ht="24.6">
      <c r="A41" s="97" t="s">
        <v>109</v>
      </c>
      <c r="B41" s="94"/>
      <c r="C41" s="10"/>
      <c r="D41" s="12">
        <v>7.7999999999992997E-3</v>
      </c>
      <c r="E41" s="13"/>
      <c r="F41" s="13"/>
      <c r="G41" s="13"/>
      <c r="H41" s="16"/>
    </row>
    <row r="42" spans="1:8">
      <c r="A42" s="99" t="s">
        <v>134</v>
      </c>
      <c r="B42" s="15" t="s">
        <v>122</v>
      </c>
      <c r="C42" s="10"/>
      <c r="D42" s="12">
        <v>7.7999999999992997E-3</v>
      </c>
      <c r="E42" s="13"/>
      <c r="F42" s="13"/>
      <c r="G42" s="13"/>
      <c r="H42" s="16"/>
    </row>
    <row r="43" spans="1:8">
      <c r="A43" s="99"/>
      <c r="B43" s="15" t="s">
        <v>123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95" t="s">
        <v>111</v>
      </c>
      <c r="B46" s="96"/>
      <c r="C46" s="99" t="s">
        <v>131</v>
      </c>
      <c r="D46" s="17">
        <v>7.7999999999992997E-3</v>
      </c>
      <c r="E46" s="13">
        <v>1.9999999999999999E-7</v>
      </c>
      <c r="F46" s="13" t="s">
        <v>132</v>
      </c>
      <c r="G46" s="17">
        <v>38999.999999995998</v>
      </c>
      <c r="H46" s="16"/>
    </row>
    <row r="47" spans="1:8">
      <c r="A47" s="101">
        <v>1</v>
      </c>
      <c r="B47" s="15" t="s">
        <v>122</v>
      </c>
      <c r="C47" s="99"/>
      <c r="D47" s="17">
        <v>7.7999999999992997E-3</v>
      </c>
      <c r="E47" s="13"/>
      <c r="F47" s="13"/>
      <c r="G47" s="13"/>
      <c r="H47" s="100" t="s">
        <v>133</v>
      </c>
    </row>
    <row r="48" spans="1:8">
      <c r="A48" s="99"/>
      <c r="B48" s="15" t="s">
        <v>123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124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125</v>
      </c>
      <c r="C50" s="99"/>
      <c r="D50" s="17">
        <v>0</v>
      </c>
      <c r="E50" s="13"/>
      <c r="F50" s="13"/>
      <c r="G50" s="13"/>
      <c r="H50" s="100"/>
    </row>
    <row r="51" spans="1:8">
      <c r="A51" s="18"/>
      <c r="C51" s="18"/>
      <c r="D51" s="7"/>
      <c r="E51" s="7"/>
      <c r="F51" s="7"/>
      <c r="G51" s="7"/>
      <c r="H51" s="19"/>
    </row>
    <row r="53" spans="1:8">
      <c r="A53" s="98" t="s">
        <v>135</v>
      </c>
      <c r="B53" s="98"/>
      <c r="C53" s="98"/>
      <c r="D53" s="98"/>
      <c r="E53" s="98"/>
      <c r="F53" s="98"/>
      <c r="G53" s="98"/>
      <c r="H53" s="98"/>
    </row>
    <row r="54" spans="1:8">
      <c r="A54" s="98" t="s">
        <v>136</v>
      </c>
      <c r="B54" s="98"/>
      <c r="C54" s="98"/>
      <c r="D54" s="98"/>
      <c r="E54" s="98"/>
      <c r="F54" s="98"/>
      <c r="G54" s="98"/>
      <c r="H54" s="98"/>
    </row>
  </sheetData>
  <mergeCells count="30">
    <mergeCell ref="H9:H12"/>
    <mergeCell ref="H18:H21"/>
    <mergeCell ref="H28:H31"/>
    <mergeCell ref="H37:H40"/>
    <mergeCell ref="H47:H50"/>
    <mergeCell ref="C8:C12"/>
    <mergeCell ref="C17:C21"/>
    <mergeCell ref="C27:C31"/>
    <mergeCell ref="C36:C40"/>
    <mergeCell ref="C46:C50"/>
    <mergeCell ref="A28:A31"/>
    <mergeCell ref="A32:A35"/>
    <mergeCell ref="A37:A40"/>
    <mergeCell ref="A42:A45"/>
    <mergeCell ref="A47:A50"/>
    <mergeCell ref="A36:B36"/>
    <mergeCell ref="A41:B41"/>
    <mergeCell ref="A46:B46"/>
    <mergeCell ref="A53:H53"/>
    <mergeCell ref="A54:H54"/>
    <mergeCell ref="A3:B3"/>
    <mergeCell ref="A8:B8"/>
    <mergeCell ref="A17:B17"/>
    <mergeCell ref="A22:B22"/>
    <mergeCell ref="A27:B27"/>
    <mergeCell ref="A4:A7"/>
    <mergeCell ref="A9:A12"/>
    <mergeCell ref="A13:A16"/>
    <mergeCell ref="A18:A21"/>
    <mergeCell ref="A23:A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activeCell="E9" sqref="E9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137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138</v>
      </c>
      <c r="B3" s="2" t="s">
        <v>139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</row>
    <row r="4" spans="1:8" ht="39" hidden="1" customHeight="1">
      <c r="A4" s="3" t="s">
        <v>146</v>
      </c>
      <c r="B4" s="4" t="s">
        <v>147</v>
      </c>
      <c r="C4" s="5">
        <v>0.36729339746393003</v>
      </c>
      <c r="D4" s="5">
        <v>25.632087662364999</v>
      </c>
      <c r="E4" s="4">
        <v>0.4</v>
      </c>
      <c r="F4" s="4"/>
      <c r="G4" s="5">
        <v>9.4144965616033005</v>
      </c>
      <c r="H4" s="6"/>
    </row>
    <row r="5" spans="1:8" ht="39" hidden="1" customHeight="1">
      <c r="A5" s="3" t="s">
        <v>148</v>
      </c>
      <c r="B5" s="4" t="s">
        <v>147</v>
      </c>
      <c r="C5" s="5">
        <v>3.3318758198512999</v>
      </c>
      <c r="D5" s="5">
        <v>19.447555803385999</v>
      </c>
      <c r="E5" s="4">
        <v>0.4</v>
      </c>
      <c r="F5" s="4"/>
      <c r="G5" s="5">
        <v>64.796840936509994</v>
      </c>
      <c r="H5" s="6"/>
    </row>
    <row r="6" spans="1:8" ht="39" hidden="1" customHeight="1">
      <c r="A6" s="3" t="s">
        <v>149</v>
      </c>
      <c r="B6" s="4" t="s">
        <v>147</v>
      </c>
      <c r="C6" s="5">
        <v>0.30170529077393998</v>
      </c>
      <c r="D6" s="5">
        <v>80.053876886355994</v>
      </c>
      <c r="E6" s="4">
        <v>0.4</v>
      </c>
      <c r="F6" s="4"/>
      <c r="G6" s="5">
        <v>24.152678203579001</v>
      </c>
      <c r="H6" s="6"/>
    </row>
    <row r="7" spans="1:8" ht="39" customHeight="1">
      <c r="A7" s="3" t="s">
        <v>150</v>
      </c>
      <c r="B7" s="4" t="s">
        <v>126</v>
      </c>
      <c r="C7" s="5">
        <v>9.9339746392653999E-2</v>
      </c>
      <c r="D7" s="5">
        <v>881.09974599531995</v>
      </c>
      <c r="E7" s="4">
        <v>0.4</v>
      </c>
      <c r="F7" s="3" t="s">
        <v>150</v>
      </c>
      <c r="G7" s="5">
        <v>87.528225313806999</v>
      </c>
      <c r="H7" s="6" t="s">
        <v>151</v>
      </c>
    </row>
    <row r="8" spans="1:8" ht="39" hidden="1" customHeight="1">
      <c r="A8" s="3" t="s">
        <v>152</v>
      </c>
      <c r="B8" s="4" t="s">
        <v>147</v>
      </c>
      <c r="C8" s="5">
        <v>3.0826410144294001</v>
      </c>
      <c r="D8" s="5">
        <v>19.225895489928</v>
      </c>
      <c r="E8" s="4">
        <v>0.4</v>
      </c>
      <c r="F8" s="4"/>
      <c r="G8" s="5">
        <v>59.266533976383997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0E9A4C83B709403CB501E275CAAFFE81_12</vt:lpwstr>
  </property>
  <property fmtid="{D5CDD505-2E9C-101B-9397-08002B2CF9AE}" pid="3" name="KSOProductBuildVer">
    <vt:lpwstr>1049-12.2.0.20795</vt:lpwstr>
  </property>
</Properties>
</file>